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Webpages-Certification Documents\ECCD Forms Inventory\"/>
    </mc:Choice>
  </mc:AlternateContent>
  <bookViews>
    <workbookView xWindow="120" yWindow="135" windowWidth="9420" windowHeight="4500"/>
  </bookViews>
  <sheets>
    <sheet name="MSO-9908" sheetId="1" r:id="rId1"/>
    <sheet name="5 Years Summary" sheetId="2" r:id="rId2"/>
  </sheets>
  <calcPr calcId="162913"/>
</workbook>
</file>

<file path=xl/calcChain.xml><?xml version="1.0" encoding="utf-8"?>
<calcChain xmlns="http://schemas.openxmlformats.org/spreadsheetml/2006/main">
  <c r="D14" i="2" l="1"/>
  <c r="E14" i="2"/>
  <c r="C14" i="2"/>
  <c r="F12" i="2" l="1"/>
  <c r="F11" i="2"/>
  <c r="F10" i="2"/>
  <c r="F9" i="2"/>
  <c r="F8" i="2"/>
  <c r="A12" i="2" l="1"/>
  <c r="A11" i="2"/>
  <c r="A10" i="2"/>
  <c r="A9" i="2"/>
  <c r="A8" i="2"/>
  <c r="L12" i="1" l="1"/>
  <c r="L13" i="1"/>
  <c r="L14" i="1"/>
  <c r="L15" i="1"/>
  <c r="L16" i="1"/>
  <c r="L19" i="1" l="1"/>
  <c r="L26" i="1" s="1"/>
</calcChain>
</file>

<file path=xl/sharedStrings.xml><?xml version="1.0" encoding="utf-8"?>
<sst xmlns="http://schemas.openxmlformats.org/spreadsheetml/2006/main" count="60" uniqueCount="56">
  <si>
    <t>Engine Family</t>
  </si>
  <si>
    <t>HC+NOx</t>
  </si>
  <si>
    <t>Deteriorated</t>
  </si>
  <si>
    <t>Maximum modal</t>
  </si>
  <si>
    <t>California</t>
  </si>
  <si>
    <t>Std</t>
  </si>
  <si>
    <t xml:space="preserve">Credit </t>
  </si>
  <si>
    <t>Units</t>
  </si>
  <si>
    <t>ARB 01</t>
  </si>
  <si>
    <t>ARB 11</t>
  </si>
  <si>
    <t>ARB 21</t>
  </si>
  <si>
    <t>ARB 31</t>
  </si>
  <si>
    <t>ARB 41</t>
  </si>
  <si>
    <t>(must be nonnegative)</t>
  </si>
  <si>
    <t>Weighted</t>
  </si>
  <si>
    <t>TOTAL - Model Year:</t>
  </si>
  <si>
    <t>Credits left over:</t>
  </si>
  <si>
    <t>Load Factor</t>
  </si>
  <si>
    <t>EDP (hours)</t>
  </si>
  <si>
    <t>Deterioration Factor</t>
  </si>
  <si>
    <t>Engine Model</t>
  </si>
  <si>
    <t>Certification Averaging, Banking and Trading</t>
  </si>
  <si>
    <t>Additional Notes:</t>
  </si>
  <si>
    <t>Forecast</t>
  </si>
  <si>
    <t>Credit Worksheet Form for</t>
  </si>
  <si>
    <t>Small Off-Road Engines</t>
  </si>
  <si>
    <t>Revised:</t>
  </si>
  <si>
    <t>Issued:</t>
  </si>
  <si>
    <t>* Certification credits must be used at a rate of 1.2 grams to 1 grams (for an FEL change due to PLT failure) or 1.5 grams to 1 gram (for a sales misestimate).</t>
  </si>
  <si>
    <t>Other Credits expended (g)</t>
  </si>
  <si>
    <t>ABC Manufacturer</t>
  </si>
  <si>
    <t xml:space="preserve">ABC Manufacturer </t>
  </si>
  <si>
    <t>Model Year:</t>
  </si>
  <si>
    <t>Zero Hour</t>
  </si>
  <si>
    <t>(g/kW-hr)</t>
  </si>
  <si>
    <t>kW</t>
  </si>
  <si>
    <t>FEL (g/kW-hr)</t>
  </si>
  <si>
    <t>FYZXS01231RA</t>
  </si>
  <si>
    <t>FYZXS02341RA</t>
  </si>
  <si>
    <t>FYZXS03451RA</t>
  </si>
  <si>
    <t>FYZXS04561RA</t>
  </si>
  <si>
    <t>FYZXS05671RA</t>
  </si>
  <si>
    <r>
      <rPr>
        <b/>
        <sz val="14"/>
        <color rgb="FF0000FF"/>
        <rFont val="Times New Roman"/>
        <family val="1"/>
      </rPr>
      <t>20xx</t>
    </r>
    <r>
      <rPr>
        <b/>
        <sz val="14"/>
        <rFont val="Times New Roman"/>
        <family val="1"/>
      </rPr>
      <t xml:space="preserve"> Model Year</t>
    </r>
  </si>
  <si>
    <t>Last 5 Model Years (MY) Certification Averaging, Banking and Trading 
Credit Summary for Small Off-Road Engines (SSIE)</t>
  </si>
  <si>
    <t>Banked Credit
(grams)</t>
  </si>
  <si>
    <t>Remaining
Banked Credit
(grams)</t>
  </si>
  <si>
    <t>Total Credit Transactions</t>
  </si>
  <si>
    <t>Model Year
 In Which Credits
 Were Earned</t>
  </si>
  <si>
    <t>Credit Used In 
Averaging
(grams)</t>
  </si>
  <si>
    <t>Current Model Year Credit Transactions</t>
  </si>
  <si>
    <r>
      <rPr>
        <vertAlign val="superscript"/>
        <sz val="10"/>
        <color theme="1"/>
        <rFont val="Times New Roman"/>
        <family val="1"/>
      </rPr>
      <t>(1)</t>
    </r>
    <r>
      <rPr>
        <sz val="12"/>
        <color theme="1"/>
        <rFont val="Times New Roman"/>
        <family val="1"/>
      </rPr>
      <t xml:space="preserve"> Must submit valid credit transfer agreement(s).</t>
    </r>
  </si>
  <si>
    <r>
      <t xml:space="preserve">Credit Purchased 
From Other Manufacturer(s) 
(grams) </t>
    </r>
    <r>
      <rPr>
        <b/>
        <vertAlign val="superscript"/>
        <sz val="10"/>
        <color theme="1"/>
        <rFont val="Times New Roman"/>
        <family val="1"/>
      </rPr>
      <t>(1)</t>
    </r>
  </si>
  <si>
    <r>
      <t xml:space="preserve">Credit Sold 
To Other
Manufacturer(s) 
(grams) </t>
    </r>
    <r>
      <rPr>
        <b/>
        <vertAlign val="superscript"/>
        <sz val="10"/>
        <color theme="1"/>
        <rFont val="Times New Roman"/>
        <family val="1"/>
      </rPr>
      <t>(1)</t>
    </r>
  </si>
  <si>
    <t>Credit Purchased:</t>
  </si>
  <si>
    <t>Credit Sold:</t>
  </si>
  <si>
    <t>Previous Model Year(s) Credit Used In Averaging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</si>
</sst>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0"/>
      <name val="Arial"/>
    </font>
    <font>
      <sz val="12"/>
      <name val="Times New Roman"/>
      <family val="1"/>
    </font>
    <font>
      <sz val="12"/>
      <color indexed="12"/>
      <name val="Times New Roman"/>
      <family val="1"/>
    </font>
    <font>
      <sz val="12"/>
      <name val="Arial"/>
    </font>
    <font>
      <u/>
      <sz val="12"/>
      <name val="Times New Roman"/>
      <family val="1"/>
    </font>
    <font>
      <u/>
      <sz val="12"/>
      <color indexed="12"/>
      <name val="Times New Roman"/>
      <family val="1"/>
    </font>
    <font>
      <sz val="10"/>
      <color indexed="12"/>
      <name val="Arial"/>
      <family val="2"/>
    </font>
    <font>
      <sz val="12"/>
      <color indexed="8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0000FF"/>
      <name val="Times New Roman"/>
      <family val="1"/>
    </font>
    <font>
      <b/>
      <sz val="12"/>
      <color rgb="FF0000FF"/>
      <name val="Times New Roman"/>
      <family val="1"/>
    </font>
    <font>
      <sz val="12"/>
      <color rgb="FFFFFF00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Arial"/>
      <family val="2"/>
    </font>
    <font>
      <vertAlign val="superscript"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 applyFill="1"/>
    <xf numFmtId="164" fontId="1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6" fillId="0" borderId="0" xfId="0" applyNumberFormat="1" applyFont="1" applyFill="1"/>
    <xf numFmtId="0" fontId="0" fillId="0" borderId="0" xfId="0" applyAlignment="1">
      <alignment horizontal="center"/>
    </xf>
    <xf numFmtId="0" fontId="9" fillId="0" borderId="0" xfId="0" applyFont="1"/>
    <xf numFmtId="0" fontId="0" fillId="0" borderId="6" xfId="0" applyBorder="1"/>
    <xf numFmtId="0" fontId="0" fillId="0" borderId="6" xfId="0" applyBorder="1" applyAlignment="1">
      <alignment horizontal="center"/>
    </xf>
    <xf numFmtId="0" fontId="1" fillId="0" borderId="6" xfId="0" applyFont="1" applyBorder="1"/>
    <xf numFmtId="164" fontId="1" fillId="0" borderId="6" xfId="0" applyNumberFormat="1" applyFont="1" applyBorder="1"/>
    <xf numFmtId="164" fontId="2" fillId="0" borderId="6" xfId="0" applyNumberFormat="1" applyFont="1" applyFill="1" applyBorder="1"/>
    <xf numFmtId="164" fontId="1" fillId="0" borderId="6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1" fillId="0" borderId="7" xfId="0" applyFont="1" applyBorder="1"/>
    <xf numFmtId="164" fontId="1" fillId="0" borderId="7" xfId="0" applyNumberFormat="1" applyFont="1" applyBorder="1"/>
    <xf numFmtId="164" fontId="2" fillId="0" borderId="7" xfId="0" applyNumberFormat="1" applyFont="1" applyFill="1" applyBorder="1"/>
    <xf numFmtId="164" fontId="1" fillId="0" borderId="7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164" fontId="0" fillId="0" borderId="7" xfId="0" applyNumberFormat="1" applyBorder="1"/>
    <xf numFmtId="0" fontId="10" fillId="0" borderId="0" xfId="0" applyFont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/>
    <xf numFmtId="3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64" fontId="7" fillId="0" borderId="0" xfId="0" applyNumberFormat="1" applyFont="1" applyFill="1" applyBorder="1" applyAlignment="1"/>
    <xf numFmtId="164" fontId="7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/>
    <xf numFmtId="0" fontId="12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4" fillId="0" borderId="0" xfId="0" applyFont="1"/>
    <xf numFmtId="0" fontId="14" fillId="0" borderId="0" xfId="0" applyFont="1" applyBorder="1"/>
    <xf numFmtId="0" fontId="14" fillId="0" borderId="0" xfId="0" applyFont="1" applyAlignment="1">
      <alignment horizontal="left"/>
    </xf>
    <xf numFmtId="0" fontId="13" fillId="0" borderId="0" xfId="0" applyFont="1" applyBorder="1" applyAlignment="1">
      <alignment horizontal="center"/>
    </xf>
    <xf numFmtId="0" fontId="12" fillId="0" borderId="0" xfId="0" applyFont="1" applyBorder="1"/>
    <xf numFmtId="0" fontId="13" fillId="0" borderId="0" xfId="0" applyFont="1" applyFill="1" applyBorder="1" applyAlignment="1">
      <alignment horizontal="left"/>
    </xf>
    <xf numFmtId="0" fontId="13" fillId="0" borderId="0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0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14" fillId="0" borderId="20" xfId="0" applyNumberFormat="1" applyFont="1" applyBorder="1" applyAlignment="1">
      <alignment horizontal="center"/>
    </xf>
    <xf numFmtId="3" fontId="13" fillId="0" borderId="24" xfId="0" applyNumberFormat="1" applyFont="1" applyBorder="1" applyAlignment="1">
      <alignment horizontal="center"/>
    </xf>
    <xf numFmtId="3" fontId="13" fillId="0" borderId="25" xfId="0" applyNumberFormat="1" applyFont="1" applyBorder="1" applyAlignment="1">
      <alignment horizontal="center"/>
    </xf>
    <xf numFmtId="0" fontId="13" fillId="3" borderId="23" xfId="0" applyFont="1" applyFill="1" applyBorder="1" applyAlignment="1">
      <alignment horizontal="center" wrapText="1"/>
    </xf>
    <xf numFmtId="0" fontId="13" fillId="0" borderId="26" xfId="0" applyFont="1" applyBorder="1" applyAlignment="1">
      <alignment horizontal="center"/>
    </xf>
    <xf numFmtId="0" fontId="17" fillId="0" borderId="0" xfId="0" applyFont="1" applyBorder="1"/>
    <xf numFmtId="3" fontId="18" fillId="3" borderId="26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16" fillId="0" borderId="0" xfId="0" applyFont="1" applyBorder="1" applyAlignment="1">
      <alignment horizontal="center"/>
    </xf>
    <xf numFmtId="0" fontId="13" fillId="0" borderId="21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zoomScaleNormal="100" workbookViewId="0"/>
  </sheetViews>
  <sheetFormatPr defaultRowHeight="12.75" x14ac:dyDescent="0.2"/>
  <cols>
    <col min="1" max="1" width="17" bestFit="1" customWidth="1"/>
    <col min="2" max="2" width="17.7109375" bestFit="1" customWidth="1"/>
    <col min="3" max="3" width="14.5703125" customWidth="1"/>
    <col min="4" max="4" width="14.7109375" customWidth="1"/>
    <col min="6" max="6" width="10.140625" customWidth="1"/>
    <col min="7" max="7" width="10.140625" bestFit="1" customWidth="1"/>
    <col min="8" max="8" width="13" customWidth="1"/>
    <col min="9" max="9" width="11.85546875" bestFit="1" customWidth="1"/>
    <col min="10" max="10" width="10.5703125" customWidth="1"/>
    <col min="11" max="11" width="16.5703125" customWidth="1"/>
    <col min="12" max="12" width="11" bestFit="1" customWidth="1"/>
    <col min="13" max="13" width="24" bestFit="1" customWidth="1"/>
  </cols>
  <sheetData>
    <row r="1" spans="1:12" ht="15.75" customHeight="1" x14ac:dyDescent="0.3">
      <c r="F1" s="44" t="s">
        <v>42</v>
      </c>
    </row>
    <row r="2" spans="1:12" ht="15.75" customHeight="1" x14ac:dyDescent="0.3">
      <c r="F2" s="67" t="s">
        <v>30</v>
      </c>
      <c r="K2" s="82"/>
    </row>
    <row r="3" spans="1:12" ht="7.5" customHeight="1" x14ac:dyDescent="0.3">
      <c r="F3" s="44"/>
    </row>
    <row r="4" spans="1:12" ht="15.75" customHeight="1" x14ac:dyDescent="0.3">
      <c r="F4" s="44" t="s">
        <v>21</v>
      </c>
    </row>
    <row r="5" spans="1:12" ht="15.75" customHeight="1" x14ac:dyDescent="0.3">
      <c r="F5" s="44" t="s">
        <v>24</v>
      </c>
    </row>
    <row r="6" spans="1:12" ht="15.75" customHeight="1" x14ac:dyDescent="0.3">
      <c r="F6" s="44" t="s">
        <v>25</v>
      </c>
    </row>
    <row r="7" spans="1:12" ht="15.75" customHeight="1" x14ac:dyDescent="0.2"/>
    <row r="8" spans="1:12" ht="15.75" x14ac:dyDescent="0.25">
      <c r="A8" s="86" t="s">
        <v>0</v>
      </c>
      <c r="B8" s="89" t="s">
        <v>20</v>
      </c>
      <c r="C8" s="1" t="s">
        <v>23</v>
      </c>
      <c r="D8" s="89" t="s">
        <v>17</v>
      </c>
      <c r="E8" s="89" t="s">
        <v>18</v>
      </c>
      <c r="F8" s="2" t="s">
        <v>1</v>
      </c>
      <c r="G8" s="2" t="s">
        <v>33</v>
      </c>
      <c r="H8" s="89" t="s">
        <v>19</v>
      </c>
      <c r="I8" s="3" t="s">
        <v>2</v>
      </c>
      <c r="J8" s="94" t="s">
        <v>36</v>
      </c>
      <c r="K8" s="2" t="s">
        <v>14</v>
      </c>
      <c r="L8" s="83" t="s">
        <v>6</v>
      </c>
    </row>
    <row r="9" spans="1:12" ht="15.75" x14ac:dyDescent="0.25">
      <c r="A9" s="87"/>
      <c r="B9" s="90"/>
      <c r="C9" s="4" t="s">
        <v>4</v>
      </c>
      <c r="D9" s="92"/>
      <c r="E9" s="92"/>
      <c r="F9" s="5" t="s">
        <v>5</v>
      </c>
      <c r="G9" s="5" t="s">
        <v>1</v>
      </c>
      <c r="H9" s="95"/>
      <c r="I9" s="6" t="s">
        <v>1</v>
      </c>
      <c r="J9" s="92"/>
      <c r="K9" s="5" t="s">
        <v>3</v>
      </c>
      <c r="L9" s="84"/>
    </row>
    <row r="10" spans="1:12" ht="16.5" thickBot="1" x14ac:dyDescent="0.3">
      <c r="A10" s="88"/>
      <c r="B10" s="91"/>
      <c r="C10" s="7" t="s">
        <v>7</v>
      </c>
      <c r="D10" s="93"/>
      <c r="E10" s="93"/>
      <c r="F10" s="8" t="s">
        <v>34</v>
      </c>
      <c r="G10" s="8" t="s">
        <v>34</v>
      </c>
      <c r="H10" s="96"/>
      <c r="I10" s="9" t="s">
        <v>34</v>
      </c>
      <c r="J10" s="93"/>
      <c r="K10" s="8" t="s">
        <v>35</v>
      </c>
      <c r="L10" s="85"/>
    </row>
    <row r="11" spans="1:12" ht="16.5" thickTop="1" x14ac:dyDescent="0.25">
      <c r="A11" s="10"/>
      <c r="B11" s="10"/>
      <c r="C11" s="10"/>
      <c r="D11" s="10"/>
      <c r="E11" s="10"/>
      <c r="F11" s="11"/>
      <c r="G11" s="11"/>
      <c r="H11" s="10"/>
      <c r="I11" s="12"/>
      <c r="J11" s="12"/>
      <c r="K11" s="11"/>
      <c r="L11" s="13"/>
    </row>
    <row r="12" spans="1:12" ht="15.75" x14ac:dyDescent="0.25">
      <c r="A12" s="14" t="s">
        <v>37</v>
      </c>
      <c r="B12" s="14" t="s">
        <v>8</v>
      </c>
      <c r="C12" s="14">
        <v>1000</v>
      </c>
      <c r="D12" s="14">
        <v>0.47</v>
      </c>
      <c r="E12" s="14">
        <v>125</v>
      </c>
      <c r="F12" s="15">
        <v>12</v>
      </c>
      <c r="G12" s="15">
        <v>10.1</v>
      </c>
      <c r="H12" s="14">
        <v>1.3</v>
      </c>
      <c r="I12" s="16">
        <v>13.13</v>
      </c>
      <c r="J12" s="16">
        <v>15.099499999999999</v>
      </c>
      <c r="K12" s="15">
        <v>3.2</v>
      </c>
      <c r="L12" s="17">
        <f>(F12-J12)*C12*K12*E12*D12</f>
        <v>-582705.99999999988</v>
      </c>
    </row>
    <row r="13" spans="1:12" ht="15.75" x14ac:dyDescent="0.25">
      <c r="A13" s="14" t="s">
        <v>38</v>
      </c>
      <c r="B13" s="14" t="s">
        <v>9</v>
      </c>
      <c r="C13" s="14">
        <v>6400</v>
      </c>
      <c r="D13" s="14">
        <v>0.47</v>
      </c>
      <c r="E13" s="14">
        <v>250</v>
      </c>
      <c r="F13" s="15">
        <v>9</v>
      </c>
      <c r="G13" s="15">
        <v>6.5</v>
      </c>
      <c r="H13" s="14">
        <v>1.3</v>
      </c>
      <c r="I13" s="16">
        <v>8.4499999999999993</v>
      </c>
      <c r="J13" s="16">
        <v>9.7174999999999994</v>
      </c>
      <c r="K13" s="15">
        <v>5.3</v>
      </c>
      <c r="L13" s="17">
        <f>(F13-J13)*C13*K13*E13*D13</f>
        <v>-2859667.9999999977</v>
      </c>
    </row>
    <row r="14" spans="1:12" ht="15.75" x14ac:dyDescent="0.25">
      <c r="A14" s="14" t="s">
        <v>39</v>
      </c>
      <c r="B14" s="14" t="s">
        <v>10</v>
      </c>
      <c r="C14" s="14">
        <v>1300</v>
      </c>
      <c r="D14" s="14">
        <v>0.47</v>
      </c>
      <c r="E14" s="14">
        <v>250</v>
      </c>
      <c r="F14" s="15">
        <v>9</v>
      </c>
      <c r="G14" s="15">
        <v>5.8</v>
      </c>
      <c r="H14" s="14">
        <v>1.4</v>
      </c>
      <c r="I14" s="16">
        <v>8.1199999999999992</v>
      </c>
      <c r="J14" s="16">
        <v>9.3379999999999992</v>
      </c>
      <c r="K14" s="15">
        <v>8.1</v>
      </c>
      <c r="L14" s="17">
        <f>(F14-J14)*C14*K14*E14*D14</f>
        <v>-418198.94999999896</v>
      </c>
    </row>
    <row r="15" spans="1:12" ht="15.75" x14ac:dyDescent="0.25">
      <c r="A15" s="14" t="s">
        <v>40</v>
      </c>
      <c r="B15" s="14" t="s">
        <v>11</v>
      </c>
      <c r="C15" s="14">
        <v>1000</v>
      </c>
      <c r="D15" s="14">
        <v>0.47</v>
      </c>
      <c r="E15" s="14">
        <v>250</v>
      </c>
      <c r="F15" s="15">
        <v>9</v>
      </c>
      <c r="G15" s="15">
        <v>5.6</v>
      </c>
      <c r="H15" s="14">
        <v>1.1000000000000001</v>
      </c>
      <c r="I15" s="16">
        <v>6.2</v>
      </c>
      <c r="J15" s="16">
        <v>7.13</v>
      </c>
      <c r="K15" s="15">
        <v>10.199999999999999</v>
      </c>
      <c r="L15" s="17">
        <f>(F15-J15)*C15*K15*E15*D15</f>
        <v>2241195</v>
      </c>
    </row>
    <row r="16" spans="1:12" ht="15.75" x14ac:dyDescent="0.25">
      <c r="A16" s="14" t="s">
        <v>41</v>
      </c>
      <c r="B16" s="14" t="s">
        <v>12</v>
      </c>
      <c r="C16" s="14">
        <v>300</v>
      </c>
      <c r="D16" s="14">
        <v>0.47</v>
      </c>
      <c r="E16" s="14">
        <v>500</v>
      </c>
      <c r="F16" s="15">
        <v>9</v>
      </c>
      <c r="G16" s="15">
        <v>5.3</v>
      </c>
      <c r="H16" s="14">
        <v>1.2</v>
      </c>
      <c r="I16" s="16">
        <v>6.36</v>
      </c>
      <c r="J16" s="16">
        <v>7.3139999999999992</v>
      </c>
      <c r="K16" s="15">
        <v>13</v>
      </c>
      <c r="L16" s="17">
        <f>(F16-J16)*C16*K16*E16*D16</f>
        <v>1545219.0000000007</v>
      </c>
    </row>
    <row r="17" spans="1:13" ht="15.75" x14ac:dyDescent="0.25">
      <c r="A17" s="18"/>
      <c r="B17" s="19"/>
      <c r="C17" s="18"/>
      <c r="D17" s="18"/>
      <c r="E17" s="18"/>
      <c r="F17" s="20"/>
      <c r="G17" s="20"/>
      <c r="H17" s="18"/>
      <c r="I17" s="21"/>
      <c r="J17" s="21"/>
      <c r="K17" s="22"/>
      <c r="L17" s="23"/>
      <c r="M17" s="18"/>
    </row>
    <row r="18" spans="1:13" ht="15.75" x14ac:dyDescent="0.25">
      <c r="A18" s="18"/>
      <c r="B18" s="19"/>
      <c r="C18" s="18"/>
      <c r="D18" s="18"/>
      <c r="E18" s="18"/>
      <c r="F18" s="20"/>
      <c r="G18" s="20"/>
      <c r="H18" s="18"/>
      <c r="I18" s="21"/>
      <c r="J18" s="21"/>
      <c r="K18" s="22"/>
      <c r="L18" s="24"/>
      <c r="M18" s="18"/>
    </row>
    <row r="19" spans="1:13" ht="15.75" x14ac:dyDescent="0.25">
      <c r="A19" s="18"/>
      <c r="B19" s="19"/>
      <c r="C19" s="18"/>
      <c r="D19" s="18"/>
      <c r="E19" s="18"/>
      <c r="F19" s="20"/>
      <c r="G19" s="20"/>
      <c r="H19" s="18"/>
      <c r="I19" s="18"/>
      <c r="J19" s="21"/>
      <c r="K19" s="25" t="s">
        <v>15</v>
      </c>
      <c r="L19" s="17">
        <f>SUM(L12:L16)</f>
        <v>-74158.949999995762</v>
      </c>
      <c r="M19" s="18"/>
    </row>
    <row r="20" spans="1:13" ht="15.75" x14ac:dyDescent="0.25">
      <c r="A20" s="18"/>
      <c r="B20" s="19"/>
      <c r="C20" s="18"/>
      <c r="D20" s="18"/>
      <c r="E20" s="18"/>
      <c r="F20" s="20"/>
      <c r="G20" s="18"/>
      <c r="H20" s="18"/>
      <c r="I20" s="18"/>
      <c r="J20" s="18"/>
      <c r="K20" s="20"/>
      <c r="L20" s="23"/>
      <c r="M20" s="18"/>
    </row>
    <row r="21" spans="1:13" ht="15.75" x14ac:dyDescent="0.25">
      <c r="A21" s="47"/>
      <c r="B21" s="47"/>
      <c r="C21" s="47"/>
      <c r="D21" s="47"/>
      <c r="E21" s="47"/>
      <c r="F21" s="47"/>
      <c r="G21" s="20"/>
      <c r="H21" s="18"/>
      <c r="I21" s="21"/>
      <c r="J21" s="18"/>
      <c r="K21" s="25" t="s">
        <v>29</v>
      </c>
      <c r="L21" s="19"/>
      <c r="M21" s="18"/>
    </row>
    <row r="22" spans="1:13" ht="15.75" x14ac:dyDescent="0.25">
      <c r="A22" s="47"/>
      <c r="B22" s="47"/>
      <c r="C22" s="47"/>
      <c r="D22" s="47"/>
      <c r="E22" s="47"/>
      <c r="F22" s="47"/>
      <c r="G22" s="20"/>
      <c r="H22" s="18"/>
      <c r="I22" s="21"/>
      <c r="J22" s="18"/>
      <c r="K22" s="25" t="s">
        <v>55</v>
      </c>
      <c r="L22" s="17">
        <v>74159</v>
      </c>
      <c r="M22" s="18"/>
    </row>
    <row r="23" spans="1:13" ht="15.75" x14ac:dyDescent="0.25">
      <c r="A23" s="48"/>
      <c r="B23" s="48"/>
      <c r="C23" s="48"/>
      <c r="D23" s="48"/>
      <c r="E23" s="48"/>
      <c r="F23" s="48"/>
      <c r="G23" s="20"/>
      <c r="H23" s="18"/>
      <c r="I23" s="18"/>
      <c r="J23" s="21"/>
      <c r="K23" s="25" t="s">
        <v>53</v>
      </c>
      <c r="L23" s="17">
        <v>0</v>
      </c>
      <c r="M23" s="18"/>
    </row>
    <row r="24" spans="1:13" ht="15.75" x14ac:dyDescent="0.25">
      <c r="A24" s="49"/>
      <c r="B24" s="50"/>
      <c r="C24" s="51"/>
      <c r="D24" s="51"/>
      <c r="E24" s="49"/>
      <c r="F24" s="18"/>
      <c r="G24" s="18"/>
      <c r="H24" s="21"/>
      <c r="I24" s="26"/>
      <c r="J24" s="26"/>
      <c r="K24" s="25" t="s">
        <v>54</v>
      </c>
      <c r="L24" s="17">
        <v>0</v>
      </c>
    </row>
    <row r="25" spans="1:13" ht="15.75" x14ac:dyDescent="0.25">
      <c r="A25" s="52"/>
      <c r="B25" s="48"/>
      <c r="C25" s="51"/>
      <c r="D25" s="51"/>
      <c r="E25" s="49"/>
      <c r="F25" s="18"/>
      <c r="G25" s="18"/>
      <c r="H25" s="21"/>
      <c r="I25" s="25"/>
      <c r="J25" s="23"/>
      <c r="K25" s="18"/>
    </row>
    <row r="26" spans="1:13" ht="15.75" x14ac:dyDescent="0.25">
      <c r="A26" s="52"/>
      <c r="B26" s="48"/>
      <c r="C26" s="51"/>
      <c r="D26" s="51"/>
      <c r="E26" s="49"/>
      <c r="F26" s="18"/>
      <c r="G26" s="18"/>
      <c r="H26" s="21"/>
      <c r="I26" s="25"/>
      <c r="J26" s="23"/>
      <c r="K26" s="20" t="s">
        <v>16</v>
      </c>
      <c r="L26" s="45">
        <f>L19+L22-L23+L24</f>
        <v>5.0000004237517715E-2</v>
      </c>
      <c r="M26" s="18"/>
    </row>
    <row r="27" spans="1:13" ht="15.75" x14ac:dyDescent="0.25">
      <c r="A27" s="53"/>
      <c r="B27" s="50"/>
      <c r="C27" s="51"/>
      <c r="D27" s="51"/>
      <c r="E27" s="49"/>
      <c r="F27" s="18"/>
      <c r="G27" s="18"/>
      <c r="H27" s="21"/>
      <c r="I27" s="25"/>
      <c r="J27" s="23"/>
      <c r="K27" s="25" t="s">
        <v>13</v>
      </c>
      <c r="L27" s="23"/>
      <c r="M27" s="18"/>
    </row>
    <row r="28" spans="1:13" ht="15.75" x14ac:dyDescent="0.25">
      <c r="A28" s="53"/>
      <c r="B28" s="54"/>
      <c r="C28" s="47"/>
      <c r="D28" s="47"/>
      <c r="E28" s="47"/>
      <c r="F28" s="20"/>
      <c r="G28" s="20"/>
      <c r="H28" s="18"/>
      <c r="I28" s="18"/>
      <c r="J28" s="18"/>
      <c r="K28" s="22"/>
      <c r="L28" s="23"/>
      <c r="M28" s="18"/>
    </row>
    <row r="29" spans="1:13" ht="15.75" x14ac:dyDescent="0.25">
      <c r="A29" s="18" t="s">
        <v>22</v>
      </c>
      <c r="B29" s="27"/>
      <c r="D29" s="18"/>
      <c r="E29" s="18"/>
      <c r="F29" s="20"/>
      <c r="G29" s="20"/>
      <c r="H29" s="18"/>
      <c r="I29" s="21"/>
      <c r="J29" s="21"/>
      <c r="K29" s="22"/>
      <c r="L29" s="23"/>
      <c r="M29" s="18"/>
    </row>
    <row r="30" spans="1:13" ht="15.75" x14ac:dyDescent="0.25">
      <c r="A30" s="29"/>
      <c r="B30" s="30"/>
      <c r="C30" s="29"/>
      <c r="D30" s="31"/>
      <c r="E30" s="31"/>
      <c r="F30" s="32"/>
      <c r="G30" s="32"/>
      <c r="H30" s="31"/>
      <c r="I30" s="33"/>
      <c r="J30" s="33"/>
      <c r="K30" s="34"/>
      <c r="L30" s="35"/>
      <c r="M30" s="18"/>
    </row>
    <row r="31" spans="1:13" ht="15.75" x14ac:dyDescent="0.25">
      <c r="A31" s="36"/>
      <c r="B31" s="37"/>
      <c r="C31" s="36"/>
      <c r="D31" s="38"/>
      <c r="E31" s="38"/>
      <c r="F31" s="39"/>
      <c r="G31" s="39"/>
      <c r="H31" s="38"/>
      <c r="I31" s="40"/>
      <c r="J31" s="40"/>
      <c r="K31" s="41"/>
      <c r="L31" s="42"/>
      <c r="M31" s="18"/>
    </row>
    <row r="32" spans="1:13" ht="15.75" x14ac:dyDescent="0.25">
      <c r="A32" s="36"/>
      <c r="B32" s="37"/>
      <c r="C32" s="36"/>
      <c r="D32" s="36"/>
      <c r="E32" s="36"/>
      <c r="F32" s="43"/>
      <c r="G32" s="39"/>
      <c r="H32" s="38"/>
      <c r="I32" s="40"/>
      <c r="J32" s="40"/>
      <c r="K32" s="41"/>
      <c r="L32" s="42"/>
      <c r="M32" s="18"/>
    </row>
    <row r="33" spans="1:12" ht="15.75" customHeight="1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</row>
    <row r="34" spans="1:12" ht="15.75" customHeight="1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spans="1:12" ht="15.75" customHeight="1" x14ac:dyDescent="0.2">
      <c r="A35" s="28" t="s">
        <v>28</v>
      </c>
    </row>
    <row r="36" spans="1:12" ht="15.75" customHeight="1" x14ac:dyDescent="0.2"/>
    <row r="37" spans="1:12" ht="15.75" customHeight="1" x14ac:dyDescent="0.25">
      <c r="K37" s="46" t="s">
        <v>27</v>
      </c>
      <c r="L37" s="29"/>
    </row>
    <row r="38" spans="1:12" ht="15.75" customHeight="1" x14ac:dyDescent="0.25">
      <c r="K38" s="46" t="s">
        <v>26</v>
      </c>
      <c r="L38" s="29"/>
    </row>
    <row r="39" spans="1:12" ht="15.75" customHeight="1" x14ac:dyDescent="0.2"/>
    <row r="40" spans="1:12" ht="15.75" customHeight="1" x14ac:dyDescent="0.2"/>
    <row r="41" spans="1:12" ht="15.75" customHeight="1" x14ac:dyDescent="0.2"/>
    <row r="42" spans="1:12" ht="15.75" customHeight="1" x14ac:dyDescent="0.2"/>
    <row r="43" spans="1:12" ht="15.75" customHeight="1" x14ac:dyDescent="0.2"/>
    <row r="44" spans="1:12" ht="15.75" customHeight="1" x14ac:dyDescent="0.2"/>
    <row r="45" spans="1:12" ht="15.75" customHeight="1" x14ac:dyDescent="0.2"/>
    <row r="46" spans="1:12" ht="15.75" customHeight="1" x14ac:dyDescent="0.2"/>
    <row r="47" spans="1:12" ht="15.75" customHeight="1" x14ac:dyDescent="0.2"/>
    <row r="48" spans="1:12" ht="15.75" customHeight="1" x14ac:dyDescent="0.2"/>
  </sheetData>
  <mergeCells count="7">
    <mergeCell ref="L8:L10"/>
    <mergeCell ref="A8:A10"/>
    <mergeCell ref="B8:B10"/>
    <mergeCell ref="D8:D10"/>
    <mergeCell ref="J8:J10"/>
    <mergeCell ref="H8:H10"/>
    <mergeCell ref="E8:E10"/>
  </mergeCells>
  <printOptions horizontalCentered="1"/>
  <pageMargins left="0.25" right="0.25" top="1" bottom="1" header="0" footer="0"/>
  <pageSetup scale="8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workbookViewId="0">
      <selection activeCell="F1" sqref="F1"/>
    </sheetView>
  </sheetViews>
  <sheetFormatPr defaultColWidth="30" defaultRowHeight="15" x14ac:dyDescent="0.25"/>
  <cols>
    <col min="1" max="1" width="13.28515625" style="56" bestFit="1" customWidth="1"/>
    <col min="2" max="6" width="27.7109375" style="56" customWidth="1"/>
    <col min="7" max="16384" width="30" style="55"/>
  </cols>
  <sheetData>
    <row r="1" spans="1:6" ht="15.75" x14ac:dyDescent="0.25">
      <c r="A1" s="65" t="s">
        <v>32</v>
      </c>
      <c r="B1" s="68">
        <v>2015</v>
      </c>
      <c r="C1" s="55"/>
      <c r="D1" s="64"/>
      <c r="E1" s="55"/>
      <c r="F1" s="81"/>
    </row>
    <row r="2" spans="1:6" ht="15.75" x14ac:dyDescent="0.25">
      <c r="A2" s="97" t="s">
        <v>31</v>
      </c>
      <c r="B2" s="97"/>
      <c r="C2" s="97"/>
      <c r="D2" s="97"/>
      <c r="E2" s="97"/>
      <c r="F2" s="97"/>
    </row>
    <row r="3" spans="1:6" ht="6.75" customHeight="1" x14ac:dyDescent="0.25">
      <c r="A3" s="58"/>
      <c r="B3" s="59"/>
      <c r="C3" s="63"/>
      <c r="D3" s="63"/>
      <c r="E3" s="55"/>
      <c r="F3" s="55"/>
    </row>
    <row r="4" spans="1:6" ht="32.25" customHeight="1" x14ac:dyDescent="0.25">
      <c r="A4" s="107" t="s">
        <v>43</v>
      </c>
      <c r="B4" s="107"/>
      <c r="C4" s="107"/>
      <c r="D4" s="107"/>
      <c r="E4" s="107"/>
      <c r="F4" s="107"/>
    </row>
    <row r="5" spans="1:6" ht="13.5" customHeight="1" thickBot="1" x14ac:dyDescent="0.3">
      <c r="A5" s="66"/>
      <c r="B5" s="66"/>
      <c r="C5" s="66"/>
      <c r="D5" s="66"/>
      <c r="E5" s="66"/>
      <c r="F5" s="66"/>
    </row>
    <row r="6" spans="1:6" ht="16.5" thickBot="1" x14ac:dyDescent="0.3">
      <c r="A6" s="103" t="s">
        <v>47</v>
      </c>
      <c r="B6" s="101" t="s">
        <v>44</v>
      </c>
      <c r="C6" s="98" t="s">
        <v>49</v>
      </c>
      <c r="D6" s="99"/>
      <c r="E6" s="100"/>
      <c r="F6" s="105" t="s">
        <v>45</v>
      </c>
    </row>
    <row r="7" spans="1:6" s="57" customFormat="1" ht="64.5" thickTop="1" x14ac:dyDescent="0.25">
      <c r="A7" s="104"/>
      <c r="B7" s="102"/>
      <c r="C7" s="77" t="s">
        <v>48</v>
      </c>
      <c r="D7" s="77" t="s">
        <v>51</v>
      </c>
      <c r="E7" s="77" t="s">
        <v>52</v>
      </c>
      <c r="F7" s="106"/>
    </row>
    <row r="8" spans="1:6" ht="15.75" x14ac:dyDescent="0.25">
      <c r="A8" s="69">
        <f>B1-5</f>
        <v>2010</v>
      </c>
      <c r="B8" s="73">
        <v>14500</v>
      </c>
      <c r="C8" s="75">
        <v>14500</v>
      </c>
      <c r="D8" s="75">
        <v>0</v>
      </c>
      <c r="E8" s="75">
        <v>0</v>
      </c>
      <c r="F8" s="71">
        <f>B8-C8+D8-E8</f>
        <v>0</v>
      </c>
    </row>
    <row r="9" spans="1:6" ht="15.75" x14ac:dyDescent="0.25">
      <c r="A9" s="69">
        <f>B1-4</f>
        <v>2011</v>
      </c>
      <c r="B9" s="73">
        <v>70000</v>
      </c>
      <c r="C9" s="75">
        <v>59659</v>
      </c>
      <c r="D9" s="75">
        <v>0</v>
      </c>
      <c r="E9" s="75">
        <v>0</v>
      </c>
      <c r="F9" s="71">
        <f t="shared" ref="F9:F12" si="0">B9-C9+D9-E9</f>
        <v>10341</v>
      </c>
    </row>
    <row r="10" spans="1:6" ht="15.75" x14ac:dyDescent="0.25">
      <c r="A10" s="69">
        <f>B1-3</f>
        <v>2012</v>
      </c>
      <c r="B10" s="73">
        <v>100000</v>
      </c>
      <c r="C10" s="75">
        <v>0</v>
      </c>
      <c r="D10" s="75">
        <v>0</v>
      </c>
      <c r="E10" s="75">
        <v>0</v>
      </c>
      <c r="F10" s="71">
        <f t="shared" si="0"/>
        <v>100000</v>
      </c>
    </row>
    <row r="11" spans="1:6" ht="15.75" x14ac:dyDescent="0.25">
      <c r="A11" s="69">
        <f>B1-2</f>
        <v>2013</v>
      </c>
      <c r="B11" s="73">
        <v>250000</v>
      </c>
      <c r="C11" s="75">
        <v>0</v>
      </c>
      <c r="D11" s="75">
        <v>0</v>
      </c>
      <c r="E11" s="75">
        <v>0</v>
      </c>
      <c r="F11" s="71">
        <f t="shared" si="0"/>
        <v>250000</v>
      </c>
    </row>
    <row r="12" spans="1:6" ht="16.5" thickBot="1" x14ac:dyDescent="0.3">
      <c r="A12" s="70">
        <f>B1-1</f>
        <v>2014</v>
      </c>
      <c r="B12" s="74">
        <v>1000000</v>
      </c>
      <c r="C12" s="76">
        <v>0</v>
      </c>
      <c r="D12" s="76">
        <v>0</v>
      </c>
      <c r="E12" s="76">
        <v>0</v>
      </c>
      <c r="F12" s="72">
        <f t="shared" si="0"/>
        <v>1000000</v>
      </c>
    </row>
    <row r="13" spans="1:6" ht="16.5" thickBot="1" x14ac:dyDescent="0.3">
      <c r="A13" s="60"/>
      <c r="B13" s="60"/>
      <c r="C13" s="60"/>
      <c r="D13" s="60"/>
      <c r="E13" s="60"/>
      <c r="F13" s="60"/>
    </row>
    <row r="14" spans="1:6" ht="17.25" thickTop="1" thickBot="1" x14ac:dyDescent="0.3">
      <c r="A14" s="61"/>
      <c r="B14" s="78" t="s">
        <v>46</v>
      </c>
      <c r="C14" s="80">
        <f>SUM(C8:C12)</f>
        <v>74159</v>
      </c>
      <c r="D14" s="80">
        <f t="shared" ref="D14:E14" si="1">SUM(D8:D12)</f>
        <v>0</v>
      </c>
      <c r="E14" s="80">
        <f t="shared" si="1"/>
        <v>0</v>
      </c>
      <c r="F14" s="60"/>
    </row>
    <row r="15" spans="1:6" ht="16.5" thickTop="1" x14ac:dyDescent="0.25">
      <c r="A15" s="61"/>
      <c r="B15" s="61"/>
      <c r="C15" s="60"/>
      <c r="D15" s="60"/>
      <c r="E15" s="60"/>
      <c r="F15" s="60"/>
    </row>
    <row r="16" spans="1:6" ht="16.5" x14ac:dyDescent="0.25">
      <c r="A16" s="60" t="s">
        <v>50</v>
      </c>
      <c r="B16" s="60"/>
      <c r="C16" s="60"/>
      <c r="D16" s="60"/>
      <c r="E16" s="60"/>
      <c r="F16" s="60"/>
    </row>
    <row r="17" spans="1:6" ht="15.75" x14ac:dyDescent="0.25">
      <c r="A17" s="60"/>
      <c r="B17" s="60"/>
      <c r="C17" s="60"/>
      <c r="D17" s="60"/>
      <c r="E17" s="60"/>
      <c r="F17" s="60"/>
    </row>
    <row r="18" spans="1:6" ht="15.75" x14ac:dyDescent="0.25">
      <c r="A18" s="60"/>
      <c r="B18" s="60"/>
      <c r="C18" s="60"/>
      <c r="D18" s="60"/>
      <c r="E18" s="60"/>
      <c r="F18" s="60"/>
    </row>
    <row r="19" spans="1:6" ht="15.75" x14ac:dyDescent="0.25">
      <c r="A19" s="60"/>
      <c r="B19" s="60"/>
      <c r="C19" s="60"/>
      <c r="D19" s="60"/>
      <c r="E19" s="60"/>
      <c r="F19" s="60"/>
    </row>
    <row r="20" spans="1:6" ht="15.75" x14ac:dyDescent="0.25">
      <c r="A20" s="60"/>
      <c r="B20" s="60"/>
      <c r="C20" s="60"/>
      <c r="D20" s="60"/>
      <c r="E20" s="60"/>
      <c r="F20" s="60"/>
    </row>
    <row r="21" spans="1:6" ht="15.75" x14ac:dyDescent="0.25">
      <c r="A21" s="61"/>
      <c r="B21" s="61"/>
      <c r="C21" s="62"/>
      <c r="D21" s="79"/>
      <c r="E21" s="61"/>
      <c r="F21" s="61"/>
    </row>
  </sheetData>
  <mergeCells count="6">
    <mergeCell ref="A2:F2"/>
    <mergeCell ref="C6:E6"/>
    <mergeCell ref="B6:B7"/>
    <mergeCell ref="A6:A7"/>
    <mergeCell ref="F6:F7"/>
    <mergeCell ref="A4:F4"/>
  </mergeCells>
  <printOptions horizontalCentered="1"/>
  <pageMargins left="0.25" right="0.25" top="0.25" bottom="0.25" header="0" footer="0"/>
  <pageSetup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ABA51C247FD84B85EBB4B3EFD0A13D" ma:contentTypeVersion="16" ma:contentTypeDescription="Create a new document." ma:contentTypeScope="" ma:versionID="10c0f4d8bc476276f15dee8da6457120">
  <xsd:schema xmlns:xsd="http://www.w3.org/2001/XMLSchema" xmlns:xs="http://www.w3.org/2001/XMLSchema" xmlns:p="http://schemas.microsoft.com/office/2006/metadata/properties" xmlns:ns2="7a6e1ab4-900e-4c0f-9450-9b20591484ad" xmlns:ns3="916e2c6f-7716-484a-9f06-7a80088ea94f" targetNamespace="http://schemas.microsoft.com/office/2006/metadata/properties" ma:root="true" ma:fieldsID="eea6de54a357f722e7a1a0ee3aafe96f" ns2:_="" ns3:_="">
    <xsd:import namespace="7a6e1ab4-900e-4c0f-9450-9b20591484ad"/>
    <xsd:import namespace="916e2c6f-7716-484a-9f06-7a80088ea9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6e1ab4-900e-4c0f-9450-9b2059148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5073050-3fd1-4e92-a2b5-a3b9c7057e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e2c6f-7716-484a-9f06-7a80088ea94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fd167e9-97d1-45ee-83ec-0d5b9d3da2e9}" ma:internalName="TaxCatchAll" ma:showField="CatchAllData" ma:web="916e2c6f-7716-484a-9f06-7a80088ea9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e2c6f-7716-484a-9f06-7a80088ea94f" xsi:nil="true"/>
    <lcf76f155ced4ddcb4097134ff3c332f xmlns="7a6e1ab4-900e-4c0f-9450-9b20591484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35D9BF-DC44-4FE1-A2F6-255AA7CCD178}"/>
</file>

<file path=customXml/itemProps2.xml><?xml version="1.0" encoding="utf-8"?>
<ds:datastoreItem xmlns:ds="http://schemas.openxmlformats.org/officeDocument/2006/customXml" ds:itemID="{94369765-9F2F-4602-A21A-2A133E227BF7}"/>
</file>

<file path=customXml/itemProps3.xml><?xml version="1.0" encoding="utf-8"?>
<ds:datastoreItem xmlns:ds="http://schemas.openxmlformats.org/officeDocument/2006/customXml" ds:itemID="{56AD9582-18D3-417C-82EE-E09E712D1C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MSO-9908</vt:lpstr>
      <vt:lpstr>5 Years Summary</vt:lpstr>
    </vt:vector>
  </TitlesOfParts>
  <Company>ARB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</dc:creator>
  <cp:lastModifiedBy>Tony La</cp:lastModifiedBy>
  <cp:lastPrinted>2014-08-28T20:28:50Z</cp:lastPrinted>
  <dcterms:created xsi:type="dcterms:W3CDTF">1999-08-19T15:10:59Z</dcterms:created>
  <dcterms:modified xsi:type="dcterms:W3CDTF">2021-01-07T19:50:27Z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0x010100A6ABA51C247FD84B85EBB4B3EFD0A13D</vt:lpwstr>
  </property>
</Properties>
</file>